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CURSOS\2024\Gestion y Administracion Agricola - Caña de Azucar\Mod3\"/>
    </mc:Choice>
  </mc:AlternateContent>
  <xr:revisionPtr revIDLastSave="0" documentId="13_ncr:1_{6C485459-5830-44AA-BF56-05EE902FA133}" xr6:coauthVersionLast="47" xr6:coauthVersionMax="47" xr10:uidLastSave="{00000000-0000-0000-0000-000000000000}"/>
  <bookViews>
    <workbookView xWindow="-105" yWindow="0" windowWidth="14610" windowHeight="15585" xr2:uid="{E535A9B5-18A7-4F88-B995-74C01FC95EB6}"/>
  </bookViews>
  <sheets>
    <sheet name="Practica_2" sheetId="23" r:id="rId1"/>
  </sheets>
  <definedNames>
    <definedName name="BUSCARMES">#REF!</definedName>
    <definedName name="calendario">#N/A</definedName>
    <definedName name="ColumnTitle1">#REF!</definedName>
    <definedName name="cuadrículadedías">días+semanas*7</definedName>
    <definedName name="DailyWork">#REF!,#REF!,#REF!,#REF!,#REF!,#REF!</definedName>
    <definedName name="DayToStart">#REF!</definedName>
    <definedName name="días">{0,1,2,3,4,5,6}</definedName>
    <definedName name="días_laborables">{"Lunes","Martes","Miércoles","Jueves","Viernes","Sábado","Domingo"}</definedName>
    <definedName name="Fechas">#REF!</definedName>
    <definedName name="hooa" localSheetId="0">DATE([0]!YearToDisplay,[0]!mes,1)</definedName>
    <definedName name="hooa">DATE([0]!YearToDisplay,[0]!mes,1)</definedName>
    <definedName name="InicioDeFilaDeTabla">ROW(#REF!)</definedName>
    <definedName name="InputsBalance_MY">#REF!,#REF!,#REF!,#REF!,#REF!,#REF!,#REF!,#REF!</definedName>
    <definedName name="InputsIncome_MY">#REF!,#REF!,#REF!,#REF!</definedName>
    <definedName name="InputsSCFP_MY">#REF!,#REF!,#REF!,#REF!,#REF!,#REF!,#REF!,#REF!</definedName>
    <definedName name="ListaDeDeberes">#REF!</definedName>
    <definedName name="mes">#N/A</definedName>
    <definedName name="meses">{"Enero","Febrero","Marzo","Abril","Mayo","Junio","Julio","Agosto","Septiembre","Octubre","Noviembre","Diciembre"}</definedName>
    <definedName name="MonthToDisplayNumber">#N/A</definedName>
    <definedName name="NUMES">#REF!</definedName>
    <definedName name="opción_díadelasemana">MATCH(DayToStart,weekdays_reversed,0)-2</definedName>
    <definedName name="primerafecha" localSheetId="0">DATE([0]!YearToDisplay,[0]!mes,1)</definedName>
    <definedName name="primerafecha">DATE([0]!YearToDisplay,[0]!mes,1)</definedName>
    <definedName name="semanas">{0;1;2;3;4;5;6}</definedName>
    <definedName name="weekdays_reversed">{"Domingo","Sábado","Viernes","Jueves","Miércoles","Martes","Lunes"}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" i="23" l="1"/>
  <c r="J7" i="23" s="1"/>
  <c r="K7" i="23" s="1"/>
  <c r="H8" i="23"/>
  <c r="J8" i="23" s="1"/>
  <c r="K8" i="23" s="1"/>
  <c r="H9" i="23"/>
  <c r="J9" i="23" s="1"/>
  <c r="K9" i="23" s="1"/>
  <c r="H10" i="23"/>
  <c r="J10" i="23" s="1"/>
  <c r="K10" i="23" s="1"/>
  <c r="H11" i="23"/>
  <c r="J11" i="23" s="1"/>
  <c r="K11" i="23" s="1"/>
  <c r="H12" i="23"/>
  <c r="J12" i="23" s="1"/>
  <c r="K12" i="23" s="1"/>
  <c r="H13" i="23"/>
  <c r="J13" i="23" s="1"/>
  <c r="K13" i="23" s="1"/>
  <c r="H16" i="23"/>
  <c r="J16" i="23" s="1"/>
  <c r="K16" i="23" s="1"/>
</calcChain>
</file>

<file path=xl/sharedStrings.xml><?xml version="1.0" encoding="utf-8"?>
<sst xmlns="http://schemas.openxmlformats.org/spreadsheetml/2006/main" count="33" uniqueCount="29">
  <si>
    <t>Subsolado</t>
  </si>
  <si>
    <t>Categoria</t>
  </si>
  <si>
    <t>Datos</t>
  </si>
  <si>
    <t>Labores Siembra Preparo de Suelo</t>
  </si>
  <si>
    <t>Area de Siembra</t>
  </si>
  <si>
    <t>Actividad</t>
  </si>
  <si>
    <t>Tipo tractor</t>
  </si>
  <si>
    <t>Rend.
ha./hora.</t>
  </si>
  <si>
    <t>Avance ha./dia</t>
  </si>
  <si>
    <t>Dias disponible</t>
  </si>
  <si>
    <t>Dias requerido por equipo</t>
  </si>
  <si>
    <t>Necesidad de maquinaria</t>
  </si>
  <si>
    <t>Dias de trabajo</t>
  </si>
  <si>
    <t>Horas de trabajo</t>
  </si>
  <si>
    <t>"+130HP"</t>
  </si>
  <si>
    <t>Imprevistos</t>
  </si>
  <si>
    <t>"+100HP"</t>
  </si>
  <si>
    <t>Total max .Tractores</t>
  </si>
  <si>
    <t>Labores caña Hoja Pulverizacion</t>
  </si>
  <si>
    <t>Fumigacion Hoja (600 L.)</t>
  </si>
  <si>
    <t>Total max .Pulverizadora</t>
  </si>
  <si>
    <t>Nivelación</t>
  </si>
  <si>
    <t>Rome plow</t>
  </si>
  <si>
    <t>Rastra</t>
  </si>
  <si>
    <t>Surcado</t>
  </si>
  <si>
    <t>Transporte semilla</t>
  </si>
  <si>
    <t>Tapado</t>
  </si>
  <si>
    <t>"+120HP"</t>
  </si>
  <si>
    <t>"+190HP"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</si>
</sst>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43" formatCode="_-* #,##0.00_-;\-* #,##0.00_-;_-* &quot;-&quot;??_-;_-@_-"/>
    <numFmt numFmtId="164" formatCode="_(&quot;$&quot;* #,##0.00_);_(&quot;$&quot;* \(#,##0.00\);_(&quot;$&quot;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6">
    <xf numFmtId="0" fontId="0" fillId="0" borderId="0" xfId="0"/>
    <xf numFmtId="0" fontId="0" fillId="0" borderId="1" xfId="0" applyBorder="1"/>
    <xf numFmtId="2" fontId="0" fillId="0" borderId="2" xfId="0" applyNumberFormat="1" applyBorder="1"/>
    <xf numFmtId="2" fontId="3" fillId="0" borderId="2" xfId="0" applyNumberFormat="1" applyFont="1" applyBorder="1"/>
    <xf numFmtId="2" fontId="0" fillId="0" borderId="12" xfId="0" applyNumberFormat="1" applyBorder="1"/>
    <xf numFmtId="0" fontId="4" fillId="0" borderId="2" xfId="0" applyFont="1" applyBorder="1"/>
    <xf numFmtId="0" fontId="4" fillId="0" borderId="3" xfId="0" applyFont="1" applyBorder="1" applyAlignment="1">
      <alignment horizontal="left"/>
    </xf>
    <xf numFmtId="2" fontId="0" fillId="0" borderId="13" xfId="0" applyNumberFormat="1" applyBorder="1"/>
    <xf numFmtId="2" fontId="0" fillId="0" borderId="8" xfId="0" applyNumberFormat="1" applyBorder="1"/>
    <xf numFmtId="0" fontId="4" fillId="0" borderId="2" xfId="0" applyFont="1" applyBorder="1" applyAlignment="1">
      <alignment vertical="center"/>
    </xf>
    <xf numFmtId="0" fontId="0" fillId="2" borderId="17" xfId="0" applyFill="1" applyBorder="1" applyAlignment="1">
      <alignment horizontal="center"/>
    </xf>
    <xf numFmtId="0" fontId="4" fillId="0" borderId="18" xfId="0" applyFont="1" applyBorder="1" applyAlignment="1">
      <alignment horizontal="left"/>
    </xf>
    <xf numFmtId="0" fontId="2" fillId="3" borderId="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0" fillId="4" borderId="2" xfId="0" applyFill="1" applyBorder="1"/>
    <xf numFmtId="9" fontId="0" fillId="4" borderId="2" xfId="0" applyNumberFormat="1" applyFill="1" applyBorder="1"/>
    <xf numFmtId="0" fontId="5" fillId="4" borderId="2" xfId="0" applyFont="1" applyFill="1" applyBorder="1"/>
    <xf numFmtId="0" fontId="3" fillId="4" borderId="2" xfId="0" applyFont="1" applyFill="1" applyBorder="1"/>
    <xf numFmtId="0" fontId="2" fillId="3" borderId="5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4" fillId="0" borderId="16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2" fillId="3" borderId="9" xfId="0" applyFont="1" applyFill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2" fontId="3" fillId="0" borderId="12" xfId="0" applyNumberFormat="1" applyFont="1" applyBorder="1"/>
    <xf numFmtId="2" fontId="3" fillId="0" borderId="8" xfId="0" applyNumberFormat="1" applyFont="1" applyBorder="1"/>
  </cellXfs>
  <cellStyles count="3">
    <cellStyle name="Millares 2" xfId="1" xr:uid="{A5F37536-8FC3-49CE-A106-5F670672B85E}"/>
    <cellStyle name="Moneda 2" xfId="2" xr:uid="{A0E96921-EC69-408B-85A5-4BA12B66C67C}"/>
    <cellStyle name="Normal" xfId="0" builtinId="0"/>
  </cellStyles>
  <dxfs count="0"/>
  <tableStyles count="1" defaultTableStyle="TableStyleMedium2" defaultPivotStyle="PivotStyleLight16">
    <tableStyle name="Invisible" pivot="0" table="0" count="0" xr9:uid="{4357DF21-ADE6-40BA-92C4-A628B12F75D1}"/>
  </tableStyles>
  <colors>
    <mruColors>
      <color rgb="FFF73B3B"/>
      <color rgb="FF963932"/>
      <color rgb="FF31DE6F"/>
      <color rgb="FF00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0BEBBB-5398-40DD-835F-969079C11A74}">
  <dimension ref="B4:K17"/>
  <sheetViews>
    <sheetView showGridLines="0" tabSelected="1" topLeftCell="B1" zoomScaleNormal="100" workbookViewId="0">
      <selection activeCell="K16" sqref="K16"/>
    </sheetView>
  </sheetViews>
  <sheetFormatPr baseColWidth="10" defaultColWidth="11.42578125" defaultRowHeight="15" x14ac:dyDescent="0.25"/>
  <cols>
    <col min="1" max="1" width="3.140625" customWidth="1"/>
    <col min="2" max="2" width="27.28515625" bestFit="1" customWidth="1"/>
    <col min="3" max="3" width="7.140625" customWidth="1"/>
    <col min="4" max="4" width="6.28515625" customWidth="1"/>
    <col min="5" max="5" width="27" bestFit="1" customWidth="1"/>
    <col min="6" max="6" width="10.85546875" bestFit="1" customWidth="1"/>
    <col min="7" max="7" width="9" bestFit="1" customWidth="1"/>
    <col min="8" max="8" width="13.85546875" customWidth="1"/>
    <col min="9" max="9" width="14.5703125" bestFit="1" customWidth="1"/>
    <col min="10" max="10" width="14.5703125" customWidth="1"/>
    <col min="11" max="11" width="14.85546875" customWidth="1"/>
  </cols>
  <sheetData>
    <row r="4" spans="2:11" ht="15.75" thickBot="1" x14ac:dyDescent="0.3"/>
    <row r="5" spans="2:11" x14ac:dyDescent="0.25">
      <c r="B5" s="12" t="s">
        <v>1</v>
      </c>
      <c r="C5" s="12" t="s">
        <v>2</v>
      </c>
      <c r="E5" s="23" t="s">
        <v>3</v>
      </c>
      <c r="F5" s="24"/>
      <c r="G5" s="24"/>
      <c r="H5" s="24"/>
      <c r="I5" s="24"/>
      <c r="J5" s="24"/>
      <c r="K5" s="25"/>
    </row>
    <row r="6" spans="2:11" ht="45" x14ac:dyDescent="0.25">
      <c r="B6" s="9" t="s">
        <v>4</v>
      </c>
      <c r="C6" s="21">
        <v>700</v>
      </c>
      <c r="E6" s="13" t="s">
        <v>5</v>
      </c>
      <c r="F6" s="14" t="s">
        <v>6</v>
      </c>
      <c r="G6" s="15" t="s">
        <v>7</v>
      </c>
      <c r="H6" s="15" t="s">
        <v>8</v>
      </c>
      <c r="I6" s="16" t="s">
        <v>9</v>
      </c>
      <c r="J6" s="17" t="s">
        <v>10</v>
      </c>
      <c r="K6" s="18" t="s">
        <v>11</v>
      </c>
    </row>
    <row r="7" spans="2:11" x14ac:dyDescent="0.25">
      <c r="B7" s="5" t="s">
        <v>12</v>
      </c>
      <c r="C7" s="22">
        <v>90</v>
      </c>
      <c r="E7" s="1" t="s">
        <v>21</v>
      </c>
      <c r="F7" s="10" t="s">
        <v>28</v>
      </c>
      <c r="G7" s="2">
        <v>0.3</v>
      </c>
      <c r="H7" s="2">
        <f t="shared" ref="H7:H13" si="0">+G7*$C$8</f>
        <v>2.4</v>
      </c>
      <c r="I7" s="2">
        <v>35</v>
      </c>
      <c r="J7" s="8">
        <f t="shared" ref="J7:J13" si="1">$C$6/H7*(1+C9)</f>
        <v>306.25000000000006</v>
      </c>
      <c r="K7" s="4">
        <f t="shared" ref="K7:K13" si="2">ROUNDUP(J7/I7,0)</f>
        <v>9</v>
      </c>
    </row>
    <row r="8" spans="2:11" x14ac:dyDescent="0.25">
      <c r="B8" s="5" t="s">
        <v>13</v>
      </c>
      <c r="C8" s="19">
        <v>8</v>
      </c>
      <c r="E8" s="1" t="s">
        <v>0</v>
      </c>
      <c r="F8" s="10" t="s">
        <v>14</v>
      </c>
      <c r="G8" s="2">
        <v>0.75</v>
      </c>
      <c r="H8" s="3">
        <f t="shared" si="0"/>
        <v>6</v>
      </c>
      <c r="I8" s="3">
        <v>35</v>
      </c>
      <c r="J8" s="35">
        <f t="shared" si="1"/>
        <v>116.66666666666667</v>
      </c>
      <c r="K8" s="34">
        <f t="shared" si="2"/>
        <v>4</v>
      </c>
    </row>
    <row r="9" spans="2:11" x14ac:dyDescent="0.25">
      <c r="B9" s="5" t="s">
        <v>15</v>
      </c>
      <c r="C9" s="20">
        <v>0.05</v>
      </c>
      <c r="E9" s="1" t="s">
        <v>22</v>
      </c>
      <c r="F9" s="10" t="s">
        <v>14</v>
      </c>
      <c r="G9" s="2">
        <v>1.2</v>
      </c>
      <c r="H9" s="2">
        <f t="shared" si="0"/>
        <v>9.6</v>
      </c>
      <c r="I9" s="2">
        <v>12</v>
      </c>
      <c r="J9" s="8">
        <f t="shared" si="1"/>
        <v>72.916666666666671</v>
      </c>
      <c r="K9" s="4">
        <f t="shared" si="2"/>
        <v>7</v>
      </c>
    </row>
    <row r="10" spans="2:11" x14ac:dyDescent="0.25">
      <c r="E10" s="1" t="s">
        <v>23</v>
      </c>
      <c r="F10" s="10" t="s">
        <v>14</v>
      </c>
      <c r="G10" s="2">
        <v>2.4</v>
      </c>
      <c r="H10" s="2">
        <f t="shared" si="0"/>
        <v>19.2</v>
      </c>
      <c r="I10" s="2">
        <v>15</v>
      </c>
      <c r="J10" s="8">
        <f t="shared" si="1"/>
        <v>36.458333333333336</v>
      </c>
      <c r="K10" s="4">
        <f t="shared" si="2"/>
        <v>3</v>
      </c>
    </row>
    <row r="11" spans="2:11" x14ac:dyDescent="0.25">
      <c r="E11" s="1" t="s">
        <v>24</v>
      </c>
      <c r="F11" s="10" t="s">
        <v>27</v>
      </c>
      <c r="G11" s="2">
        <v>0.75</v>
      </c>
      <c r="H11" s="2">
        <f t="shared" si="0"/>
        <v>6</v>
      </c>
      <c r="I11" s="2">
        <v>60</v>
      </c>
      <c r="J11" s="8">
        <f t="shared" si="1"/>
        <v>116.66666666666667</v>
      </c>
      <c r="K11" s="4">
        <f t="shared" si="2"/>
        <v>2</v>
      </c>
    </row>
    <row r="12" spans="2:11" x14ac:dyDescent="0.25">
      <c r="E12" s="1" t="s">
        <v>25</v>
      </c>
      <c r="F12" s="10" t="s">
        <v>27</v>
      </c>
      <c r="G12" s="2">
        <v>1</v>
      </c>
      <c r="H12" s="2">
        <f t="shared" si="0"/>
        <v>8</v>
      </c>
      <c r="I12" s="2">
        <v>60</v>
      </c>
      <c r="J12" s="8">
        <f t="shared" si="1"/>
        <v>87.5</v>
      </c>
      <c r="K12" s="4">
        <f t="shared" si="2"/>
        <v>2</v>
      </c>
    </row>
    <row r="13" spans="2:11" x14ac:dyDescent="0.25">
      <c r="E13" s="1" t="s">
        <v>26</v>
      </c>
      <c r="F13" s="10" t="s">
        <v>27</v>
      </c>
      <c r="G13" s="2">
        <v>1</v>
      </c>
      <c r="H13" s="2">
        <f t="shared" si="0"/>
        <v>8</v>
      </c>
      <c r="I13" s="2">
        <v>60</v>
      </c>
      <c r="J13" s="8">
        <f t="shared" si="1"/>
        <v>87.5</v>
      </c>
      <c r="K13" s="4">
        <f t="shared" si="2"/>
        <v>2</v>
      </c>
    </row>
    <row r="14" spans="2:11" ht="15.75" thickBot="1" x14ac:dyDescent="0.3">
      <c r="E14" s="26" t="s">
        <v>17</v>
      </c>
      <c r="F14" s="27"/>
      <c r="G14" s="27"/>
      <c r="H14" s="27"/>
      <c r="I14" s="28"/>
      <c r="J14" s="11"/>
      <c r="K14" s="4"/>
    </row>
    <row r="15" spans="2:11" x14ac:dyDescent="0.25">
      <c r="E15" s="29" t="s">
        <v>18</v>
      </c>
      <c r="F15" s="30"/>
      <c r="G15" s="31"/>
      <c r="H15" s="31"/>
      <c r="I15" s="31"/>
      <c r="J15" s="32"/>
      <c r="K15" s="33"/>
    </row>
    <row r="16" spans="2:11" x14ac:dyDescent="0.25">
      <c r="E16" s="1" t="s">
        <v>19</v>
      </c>
      <c r="F16" s="10" t="s">
        <v>16</v>
      </c>
      <c r="G16" s="2">
        <v>6</v>
      </c>
      <c r="H16" s="2">
        <f>+G16*$C$8</f>
        <v>48</v>
      </c>
      <c r="I16" s="2">
        <v>60</v>
      </c>
      <c r="J16" s="8">
        <f>+$C$6/H16</f>
        <v>14.583333333333334</v>
      </c>
      <c r="K16" s="4">
        <f t="shared" ref="K16" si="3">ROUNDUP(+J16/I16,0)</f>
        <v>1</v>
      </c>
    </row>
    <row r="17" spans="5:11" ht="26.45" customHeight="1" thickBot="1" x14ac:dyDescent="0.3">
      <c r="E17" s="26" t="s">
        <v>20</v>
      </c>
      <c r="F17" s="27"/>
      <c r="G17" s="27"/>
      <c r="H17" s="27"/>
      <c r="I17" s="28"/>
      <c r="J17" s="6"/>
      <c r="K17" s="7">
        <v>1</v>
      </c>
    </row>
  </sheetData>
  <mergeCells count="4">
    <mergeCell ref="E5:K5"/>
    <mergeCell ref="E14:I14"/>
    <mergeCell ref="E15:K15"/>
    <mergeCell ref="E17:I17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E2239A6D141344E8A47227767E2E326" ma:contentTypeVersion="10" ma:contentTypeDescription="Crear nuevo documento." ma:contentTypeScope="" ma:versionID="4fd82affdd2c75a2287410751fbc532f">
  <xsd:schema xmlns:xsd="http://www.w3.org/2001/XMLSchema" xmlns:xs="http://www.w3.org/2001/XMLSchema" xmlns:p="http://schemas.microsoft.com/office/2006/metadata/properties" xmlns:ns2="5fe7049a-7e20-4038-bcb7-f9a40f9c7384" xmlns:ns3="37560a35-1f94-4b03-aec1-e1aceb38d6cd" targetNamespace="http://schemas.microsoft.com/office/2006/metadata/properties" ma:root="true" ma:fieldsID="61b1a0cdd1f4ebc59f792032bd4167f3" ns2:_="" ns3:_="">
    <xsd:import namespace="5fe7049a-7e20-4038-bcb7-f9a40f9c7384"/>
    <xsd:import namespace="37560a35-1f94-4b03-aec1-e1aceb38d6c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2:MediaServiceDateTaken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e7049a-7e20-4038-bcb7-f9a40f9c738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560a35-1f94-4b03-aec1-e1aceb38d6cd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D582203-4484-42C8-AA5C-92A535858B4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fe7049a-7e20-4038-bcb7-f9a40f9c7384"/>
    <ds:schemaRef ds:uri="37560a35-1f94-4b03-aec1-e1aceb38d6c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7E63F3D-646A-463B-B310-333613ABCEAD}">
  <ds:schemaRefs>
    <ds:schemaRef ds:uri="http://schemas.microsoft.com/office/2006/metadata/properties"/>
    <ds:schemaRef ds:uri="http://www.w3.org/2000/xmlns/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18CE5E58-38BF-4536-AE2E-624AA10BC2D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Practica_2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Mario Sanchez Romero</dc:creator>
  <cp:keywords/>
  <dc:description/>
  <cp:lastModifiedBy>Miguel Quiroga</cp:lastModifiedBy>
  <cp:revision/>
  <dcterms:created xsi:type="dcterms:W3CDTF">2024-02-01T15:28:54Z</dcterms:created>
  <dcterms:modified xsi:type="dcterms:W3CDTF">2024-12-09T02:07:27Z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0x0101007E2239A6D141344E8A47227767E2E326</vt:lpwstr>
  </property>
</Properties>
</file>